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 Trnková\Desktop\PEŤA\ESKO-T\"/>
    </mc:Choice>
  </mc:AlternateContent>
  <xr:revisionPtr revIDLastSave="0" documentId="8_{3D4084D1-F5C2-40B0-A1ED-76913F91F6D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Tříděný odpad" sheetId="1" r:id="rId1"/>
    <sheet name="Komunální odpad" sheetId="2" r:id="rId2"/>
    <sheet name="Využívání sběrných dvorů" sheetId="3" r:id="rId3"/>
    <sheet name="Mobilní svoz odpadu" sheetId="4" r:id="rId4"/>
    <sheet name="Ostatní faktury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W14" i="1"/>
  <c r="B20" i="2"/>
  <c r="B6" i="4"/>
  <c r="I12" i="7"/>
  <c r="C15" i="7" s="1"/>
  <c r="G12" i="7"/>
  <c r="E12" i="7"/>
  <c r="C12" i="7"/>
  <c r="S12" i="7"/>
  <c r="S11" i="7"/>
  <c r="W3" i="1"/>
  <c r="W2" i="1"/>
  <c r="S4" i="7"/>
  <c r="S5" i="7"/>
  <c r="S6" i="7"/>
  <c r="S7" i="7"/>
  <c r="S8" i="7"/>
  <c r="S9" i="7"/>
  <c r="S10" i="7"/>
  <c r="W5" i="1"/>
  <c r="W6" i="1"/>
  <c r="W7" i="1"/>
  <c r="W8" i="1"/>
  <c r="W9" i="1"/>
  <c r="W10" i="1"/>
  <c r="W11" i="1"/>
  <c r="W12" i="1"/>
  <c r="W13" i="1"/>
  <c r="W4" i="1"/>
  <c r="S3" i="7"/>
  <c r="N12" i="7"/>
  <c r="M12" i="7"/>
  <c r="P12" i="7"/>
  <c r="O12" i="7"/>
  <c r="R12" i="7"/>
  <c r="Q12" i="7"/>
  <c r="L12" i="7"/>
  <c r="K12" i="7"/>
  <c r="J12" i="7"/>
  <c r="H12" i="7"/>
  <c r="F12" i="7"/>
  <c r="D12" i="7"/>
  <c r="B6" i="3"/>
  <c r="U14" i="1"/>
  <c r="T14" i="1"/>
  <c r="R14" i="1"/>
  <c r="Q14" i="1"/>
  <c r="N14" i="1"/>
  <c r="L14" i="1"/>
  <c r="K14" i="1"/>
  <c r="H14" i="1"/>
  <c r="F14" i="1"/>
  <c r="E14" i="1"/>
  <c r="C14" i="1"/>
  <c r="B14" i="1"/>
  <c r="C20" i="2"/>
  <c r="O14" i="1"/>
  <c r="I14" i="1"/>
</calcChain>
</file>

<file path=xl/sharedStrings.xml><?xml version="1.0" encoding="utf-8"?>
<sst xmlns="http://schemas.openxmlformats.org/spreadsheetml/2006/main" count="170" uniqueCount="80">
  <si>
    <t>Papírové a lepenkové obaly</t>
  </si>
  <si>
    <t>ks</t>
  </si>
  <si>
    <t>Doklad</t>
  </si>
  <si>
    <t>Plastové obaly</t>
  </si>
  <si>
    <t>Skleněné obaly - barevné</t>
  </si>
  <si>
    <t>Biologicky rozložitelný odpad</t>
  </si>
  <si>
    <t>Skleněné obaly - čiré</t>
  </si>
  <si>
    <t>Kovové obaly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</si>
  <si>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</si>
  <si>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</si>
  <si>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</si>
  <si>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</si>
  <si>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</si>
  <si>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</si>
  <si>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</si>
  <si>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</si>
  <si>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</si>
  <si>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</si>
  <si>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</si>
  <si>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</si>
  <si>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</si>
  <si>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</si>
  <si>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Kč</t>
  </si>
  <si>
    <t>t</t>
  </si>
  <si>
    <t>Částka</t>
  </si>
  <si>
    <t>tuny</t>
  </si>
  <si>
    <t>Svoz bioodpadu</t>
  </si>
  <si>
    <t>Využití bio odpadu občané</t>
  </si>
  <si>
    <t xml:space="preserve">Celkem </t>
  </si>
  <si>
    <t>MOBILNÍ SVOZ ODPADU</t>
  </si>
  <si>
    <t xml:space="preserve">Doklad </t>
  </si>
  <si>
    <t>km</t>
  </si>
  <si>
    <t>Bioodpad - využití (občané)</t>
  </si>
  <si>
    <t>Bioodpad - využití obce</t>
  </si>
  <si>
    <t>Svoz bioodpadu (obce)</t>
  </si>
  <si>
    <t>Objemný odpad - Petrůvky</t>
  </si>
  <si>
    <t>Svoz odpadů</t>
  </si>
  <si>
    <t>Manipulace - nákl. Auto.</t>
  </si>
  <si>
    <t>h</t>
  </si>
  <si>
    <t>Pronájem kontejnerů</t>
  </si>
  <si>
    <t>dny</t>
  </si>
  <si>
    <t>Celkem za doklad</t>
  </si>
  <si>
    <t>1015/21</t>
  </si>
  <si>
    <t>1033/21</t>
  </si>
  <si>
    <t>1048/21</t>
  </si>
  <si>
    <t>1053/21</t>
  </si>
  <si>
    <t>1075/21</t>
  </si>
  <si>
    <t>1076/21</t>
  </si>
  <si>
    <t>1058/21</t>
  </si>
  <si>
    <t>1084/21</t>
  </si>
  <si>
    <t>1085/21</t>
  </si>
  <si>
    <t>1101/21</t>
  </si>
  <si>
    <t>1103/21</t>
  </si>
  <si>
    <t>1109/21</t>
  </si>
  <si>
    <t>1114/21</t>
  </si>
  <si>
    <t>1117/21</t>
  </si>
  <si>
    <t>1121/21</t>
  </si>
  <si>
    <t>1123/21</t>
  </si>
  <si>
    <t>1128/21</t>
  </si>
  <si>
    <t>1129/21</t>
  </si>
  <si>
    <t>1134/21</t>
  </si>
  <si>
    <t>1143/21</t>
  </si>
  <si>
    <t>1148/21</t>
  </si>
  <si>
    <t>1149/21</t>
  </si>
  <si>
    <t>1158/21</t>
  </si>
  <si>
    <t>1159/21</t>
  </si>
  <si>
    <t>1164/21</t>
  </si>
  <si>
    <t>1165/21</t>
  </si>
  <si>
    <t>1182/21</t>
  </si>
  <si>
    <t>1185/21</t>
  </si>
  <si>
    <t>1190/21</t>
  </si>
  <si>
    <t>1207/21</t>
  </si>
  <si>
    <t>1208/21</t>
  </si>
  <si>
    <t>1210/21</t>
  </si>
  <si>
    <t>1215/21</t>
  </si>
  <si>
    <t>1013/22</t>
  </si>
  <si>
    <t>1011/22</t>
  </si>
  <si>
    <t>1015/22</t>
  </si>
  <si>
    <t>Komunální odpad 2021</t>
  </si>
  <si>
    <t>VYUŽÍVÁNÍ SBĚRNÝCH DVORŮ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</si>
</sst>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č&quot;"/>
    <numFmt numFmtId="165" formatCode="0.000"/>
    <numFmt numFmtId="166" formatCode="#,##0.00\ _K_č"/>
    <numFmt numFmtId="167" formatCode="#,##0.000"/>
    <numFmt numFmtId="168" formatCode="#,##0.0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26" xfId="0" applyBorder="1"/>
    <xf numFmtId="0" fontId="0" fillId="0" borderId="0" xfId="0"/>
    <xf numFmtId="0" fontId="0" fillId="7" borderId="1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9" xfId="0" applyFill="1" applyBorder="1"/>
    <xf numFmtId="164" fontId="0" fillId="0" borderId="3" xfId="0" applyNumberFormat="1" applyBorder="1"/>
    <xf numFmtId="164" fontId="0" fillId="0" borderId="10" xfId="0" applyNumberFormat="1" applyBorder="1"/>
    <xf numFmtId="2" fontId="0" fillId="0" borderId="4" xfId="0" applyNumberFormat="1" applyBorder="1"/>
    <xf numFmtId="2" fontId="0" fillId="0" borderId="5" xfId="0" applyNumberFormat="1" applyBorder="1"/>
    <xf numFmtId="164" fontId="0" fillId="0" borderId="8" xfId="0" applyNumberFormat="1" applyBorder="1"/>
    <xf numFmtId="164" fontId="0" fillId="0" borderId="13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0" fillId="0" borderId="12" xfId="0" applyNumberFormat="1" applyBorder="1"/>
    <xf numFmtId="0" fontId="0" fillId="8" borderId="1" xfId="0" applyFill="1" applyBorder="1"/>
    <xf numFmtId="164" fontId="0" fillId="0" borderId="0" xfId="0" applyNumberFormat="1"/>
    <xf numFmtId="0" fontId="0" fillId="0" borderId="14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15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164" fontId="0" fillId="0" borderId="22" xfId="0" applyNumberFormat="1" applyBorder="1"/>
    <xf numFmtId="2" fontId="0" fillId="0" borderId="23" xfId="0" applyNumberForma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0" xfId="0"/>
    <xf numFmtId="0" fontId="1" fillId="0" borderId="0" xfId="0" applyFont="1"/>
    <xf numFmtId="164" fontId="0" fillId="0" borderId="2" xfId="0" applyNumberFormat="1" applyBorder="1"/>
    <xf numFmtId="165" fontId="0" fillId="0" borderId="2" xfId="0" applyNumberFormat="1" applyBorder="1"/>
    <xf numFmtId="164" fontId="0" fillId="0" borderId="8" xfId="0" applyNumberFormat="1" applyBorder="1"/>
    <xf numFmtId="164" fontId="0" fillId="0" borderId="0" xfId="0" applyNumberFormat="1"/>
    <xf numFmtId="0" fontId="0" fillId="0" borderId="14" xfId="0" applyNumberFormat="1" applyBorder="1"/>
    <xf numFmtId="164" fontId="0" fillId="0" borderId="16" xfId="0" applyNumberFormat="1" applyBorder="1"/>
    <xf numFmtId="0" fontId="0" fillId="0" borderId="11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25" xfId="0" applyNumberFormat="1" applyBorder="1"/>
    <xf numFmtId="165" fontId="0" fillId="0" borderId="25" xfId="0" applyNumberFormat="1" applyBorder="1"/>
    <xf numFmtId="0" fontId="0" fillId="0" borderId="32" xfId="0" applyBorder="1"/>
    <xf numFmtId="2" fontId="0" fillId="0" borderId="22" xfId="0" applyNumberFormat="1" applyBorder="1"/>
    <xf numFmtId="0" fontId="2" fillId="0" borderId="0" xfId="0" applyFont="1" applyAlignment="1">
      <alignment horizontal="center"/>
    </xf>
    <xf numFmtId="164" fontId="0" fillId="0" borderId="38" xfId="0" applyNumberFormat="1" applyBorder="1"/>
    <xf numFmtId="166" fontId="0" fillId="0" borderId="0" xfId="0" applyNumberFormat="1"/>
    <xf numFmtId="17" fontId="0" fillId="0" borderId="0" xfId="0" applyNumberFormat="1"/>
    <xf numFmtId="0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7" xfId="0" applyNumberFormat="1" applyBorder="1"/>
    <xf numFmtId="0" fontId="0" fillId="3" borderId="33" xfId="0" applyFill="1" applyBorder="1"/>
    <xf numFmtId="164" fontId="0" fillId="3" borderId="34" xfId="0" applyNumberFormat="1" applyFill="1" applyBorder="1"/>
    <xf numFmtId="165" fontId="0" fillId="3" borderId="34" xfId="0" applyNumberFormat="1" applyFill="1" applyBorder="1"/>
    <xf numFmtId="0" fontId="0" fillId="3" borderId="35" xfId="0" applyFill="1" applyBorder="1"/>
    <xf numFmtId="0" fontId="0" fillId="8" borderId="39" xfId="0" applyFill="1" applyBorder="1"/>
    <xf numFmtId="0" fontId="0" fillId="0" borderId="18" xfId="0" applyBorder="1"/>
    <xf numFmtId="0" fontId="0" fillId="0" borderId="20" xfId="0" applyBorder="1"/>
    <xf numFmtId="0" fontId="0" fillId="0" borderId="14" xfId="0" applyBorder="1"/>
    <xf numFmtId="0" fontId="0" fillId="0" borderId="41" xfId="0" applyBorder="1"/>
    <xf numFmtId="0" fontId="0" fillId="0" borderId="4" xfId="0" applyNumberFormat="1" applyBorder="1"/>
    <xf numFmtId="0" fontId="0" fillId="0" borderId="42" xfId="0" applyNumberFormat="1" applyBorder="1"/>
    <xf numFmtId="0" fontId="0" fillId="0" borderId="43" xfId="0" applyNumberFormat="1" applyBorder="1"/>
    <xf numFmtId="0" fontId="0" fillId="0" borderId="24" xfId="0" applyNumberFormat="1" applyBorder="1"/>
    <xf numFmtId="0" fontId="0" fillId="0" borderId="45" xfId="0" applyNumberFormat="1" applyBorder="1"/>
    <xf numFmtId="0" fontId="0" fillId="0" borderId="46" xfId="0" applyBorder="1"/>
    <xf numFmtId="2" fontId="0" fillId="0" borderId="0" xfId="0" applyNumberFormat="1"/>
    <xf numFmtId="167" fontId="0" fillId="0" borderId="22" xfId="0" applyNumberFormat="1" applyBorder="1"/>
    <xf numFmtId="165" fontId="0" fillId="0" borderId="36" xfId="0" applyNumberFormat="1" applyBorder="1"/>
    <xf numFmtId="165" fontId="0" fillId="0" borderId="20" xfId="0" applyNumberFormat="1" applyBorder="1"/>
    <xf numFmtId="165" fontId="0" fillId="0" borderId="37" xfId="0" applyNumberForma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11" xfId="0" applyBorder="1"/>
    <xf numFmtId="0" fontId="0" fillId="0" borderId="19" xfId="0" applyBorder="1"/>
    <xf numFmtId="0" fontId="0" fillId="0" borderId="47" xfId="0" applyBorder="1"/>
    <xf numFmtId="0" fontId="0" fillId="0" borderId="22" xfId="0" applyBorder="1"/>
    <xf numFmtId="164" fontId="0" fillId="0" borderId="48" xfId="0" applyNumberFormat="1" applyBorder="1"/>
    <xf numFmtId="164" fontId="0" fillId="0" borderId="12" xfId="0" applyNumberFormat="1" applyBorder="1"/>
    <xf numFmtId="0" fontId="0" fillId="0" borderId="40" xfId="0" applyBorder="1"/>
    <xf numFmtId="164" fontId="0" fillId="0" borderId="40" xfId="0" applyNumberFormat="1" applyBorder="1"/>
    <xf numFmtId="164" fontId="0" fillId="0" borderId="15" xfId="0" applyNumberFormat="1" applyBorder="1"/>
    <xf numFmtId="0" fontId="0" fillId="0" borderId="50" xfId="0" applyBorder="1"/>
    <xf numFmtId="164" fontId="0" fillId="0" borderId="43" xfId="0" applyNumberFormat="1" applyBorder="1"/>
    <xf numFmtId="0" fontId="0" fillId="0" borderId="12" xfId="0" applyBorder="1"/>
    <xf numFmtId="165" fontId="0" fillId="0" borderId="0" xfId="0" applyNumberFormat="1"/>
    <xf numFmtId="0" fontId="0" fillId="0" borderId="51" xfId="0" applyBorder="1"/>
    <xf numFmtId="0" fontId="0" fillId="0" borderId="39" xfId="0" applyBorder="1"/>
    <xf numFmtId="0" fontId="0" fillId="0" borderId="52" xfId="0" applyBorder="1"/>
    <xf numFmtId="165" fontId="0" fillId="0" borderId="14" xfId="0" applyNumberFormat="1" applyBorder="1"/>
    <xf numFmtId="165" fontId="0" fillId="0" borderId="48" xfId="0" applyNumberFormat="1" applyBorder="1"/>
    <xf numFmtId="2" fontId="0" fillId="0" borderId="48" xfId="0" applyNumberFormat="1" applyBorder="1"/>
    <xf numFmtId="165" fontId="0" fillId="0" borderId="40" xfId="0" applyNumberFormat="1" applyBorder="1"/>
    <xf numFmtId="164" fontId="0" fillId="0" borderId="46" xfId="0" applyNumberFormat="1" applyBorder="1"/>
    <xf numFmtId="164" fontId="0" fillId="0" borderId="49" xfId="0" applyNumberFormat="1" applyBorder="1"/>
    <xf numFmtId="2" fontId="0" fillId="0" borderId="40" xfId="0" applyNumberFormat="1" applyBorder="1"/>
    <xf numFmtId="0" fontId="0" fillId="0" borderId="44" xfId="0" applyBorder="1"/>
    <xf numFmtId="0" fontId="0" fillId="0" borderId="53" xfId="0" applyBorder="1"/>
    <xf numFmtId="0" fontId="0" fillId="0" borderId="54" xfId="0" applyBorder="1"/>
    <xf numFmtId="164" fontId="0" fillId="0" borderId="54" xfId="0" applyNumberFormat="1" applyBorder="1"/>
    <xf numFmtId="168" fontId="0" fillId="0" borderId="49" xfId="0" applyNumberFormat="1" applyBorder="1"/>
    <xf numFmtId="14" fontId="0" fillId="0" borderId="0" xfId="0" applyNumberFormat="1"/>
    <xf numFmtId="0" fontId="0" fillId="0" borderId="55" xfId="0" applyBorder="1"/>
    <xf numFmtId="164" fontId="0" fillId="0" borderId="0" xfId="0" applyNumberFormat="1" applyBorder="1"/>
    <xf numFmtId="165" fontId="0" fillId="0" borderId="41" xfId="0" applyNumberFormat="1" applyBorder="1"/>
    <xf numFmtId="2" fontId="0" fillId="0" borderId="41" xfId="0" applyNumberFormat="1" applyBorder="1"/>
    <xf numFmtId="164" fontId="0" fillId="0" borderId="4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zoomScale="80" zoomScaleNormal="80" workbookViewId="0">
      <selection activeCell="H22" sqref="H22"/>
    </sheetView>
  </sheetViews>
  <sheetFormatPr defaultRowHeight="15" x14ac:dyDescent="0.25"/>
  <cols>
    <col min="1" max="1" width="10.140625" bestFit="1" customWidth="1"/>
    <col min="2" max="2" width="25.85546875" bestFit="1" customWidth="1"/>
    <col min="3" max="3" width="6" customWidth="1"/>
    <col min="4" max="4" width="8.42578125" customWidth="1"/>
    <col min="5" max="5" width="14" bestFit="1" customWidth="1"/>
    <col min="6" max="6" width="11.140625" customWidth="1"/>
    <col min="7" max="7" width="16.42578125" bestFit="1" customWidth="1"/>
    <col min="8" max="8" width="23.85546875" bestFit="1" customWidth="1"/>
    <col min="11" max="11" width="27.42578125" bestFit="1" customWidth="1"/>
    <col min="14" max="14" width="22" bestFit="1" customWidth="1"/>
    <col min="17" max="17" width="12.85546875" bestFit="1" customWidth="1"/>
    <col min="20" max="20" width="24.7109375" bestFit="1" customWidth="1"/>
    <col min="21" max="21" width="9.42578125" style="36" customWidth="1"/>
    <col min="23" max="23" width="17.5703125" customWidth="1"/>
    <col min="24" max="24" width="12.28515625" bestFit="1" customWidth="1"/>
  </cols>
  <sheetData>
    <row r="1" spans="1:24" ht="16.5" thickTop="1" thickBot="1" x14ac:dyDescent="0.3">
      <c r="A1" s="2"/>
      <c r="B1" s="29" t="s">
        <v>0</v>
      </c>
      <c r="C1" s="28" t="s">
        <v>1</v>
      </c>
      <c r="D1" s="29" t="s">
        <v>2</v>
      </c>
      <c r="E1" s="30" t="s">
        <v>3</v>
      </c>
      <c r="F1" s="30" t="s">
        <v>1</v>
      </c>
      <c r="G1" s="30" t="s">
        <v>2</v>
      </c>
      <c r="H1" s="31" t="s">
        <v>4</v>
      </c>
      <c r="I1" s="31" t="s">
        <v>1</v>
      </c>
      <c r="J1" s="31" t="s">
        <v>2</v>
      </c>
      <c r="K1" s="32" t="s">
        <v>5</v>
      </c>
      <c r="L1" s="32" t="s">
        <v>1</v>
      </c>
      <c r="M1" s="32" t="s">
        <v>2</v>
      </c>
      <c r="N1" s="33" t="s">
        <v>6</v>
      </c>
      <c r="O1" s="33" t="s">
        <v>1</v>
      </c>
      <c r="P1" s="33" t="s">
        <v>2</v>
      </c>
      <c r="Q1" s="34" t="s">
        <v>7</v>
      </c>
      <c r="R1" s="34" t="s">
        <v>1</v>
      </c>
      <c r="S1" s="34" t="s">
        <v>2</v>
      </c>
      <c r="T1" s="35" t="s">
        <v>27</v>
      </c>
      <c r="U1" s="35" t="s">
        <v>25</v>
      </c>
      <c r="V1" s="35" t="s">
        <v>2</v>
      </c>
      <c r="W1" s="3" t="s">
        <v>8</v>
      </c>
      <c r="X1" s="2"/>
    </row>
    <row r="2" spans="1:24" ht="16.5" thickTop="1" thickBot="1" x14ac:dyDescent="0.3">
      <c r="A2" s="4" t="s">
        <v>9</v>
      </c>
      <c r="B2" s="7">
        <v>607.20000000000005</v>
      </c>
      <c r="C2" s="9">
        <v>6</v>
      </c>
      <c r="D2" s="44" t="s">
        <v>71</v>
      </c>
      <c r="E2" s="43">
        <v>2226.4</v>
      </c>
      <c r="F2" s="9">
        <v>22</v>
      </c>
      <c r="G2" s="44" t="s">
        <v>71</v>
      </c>
      <c r="H2" s="43">
        <v>101.2</v>
      </c>
      <c r="I2" s="9">
        <v>1</v>
      </c>
      <c r="J2" s="13">
        <v>57.476190476190474</v>
      </c>
      <c r="K2" s="19">
        <v>552</v>
      </c>
      <c r="L2" s="9">
        <v>4</v>
      </c>
      <c r="M2" s="44" t="s">
        <v>71</v>
      </c>
      <c r="N2" s="43"/>
      <c r="O2" s="9"/>
      <c r="P2" s="75"/>
      <c r="Q2" s="21">
        <v>262.2</v>
      </c>
      <c r="R2" s="24">
        <v>2</v>
      </c>
      <c r="S2" s="76" t="s">
        <v>71</v>
      </c>
      <c r="T2" s="43">
        <v>189.38</v>
      </c>
      <c r="U2" s="80">
        <v>0.46</v>
      </c>
      <c r="V2" s="42" t="s">
        <v>71</v>
      </c>
      <c r="W2" s="11">
        <f>B2+E2+H2+K2+N2+Q2+T2</f>
        <v>3938.38</v>
      </c>
      <c r="X2" s="2"/>
    </row>
    <row r="3" spans="1:24" ht="16.5" thickTop="1" thickBot="1" x14ac:dyDescent="0.3">
      <c r="A3" s="5" t="s">
        <v>10</v>
      </c>
      <c r="B3" s="7">
        <v>303.60000000000002</v>
      </c>
      <c r="C3" s="9">
        <v>3</v>
      </c>
      <c r="D3" s="42" t="s">
        <v>72</v>
      </c>
      <c r="E3" s="43">
        <v>2327.6</v>
      </c>
      <c r="F3" s="9">
        <v>23</v>
      </c>
      <c r="G3" s="42" t="s">
        <v>72</v>
      </c>
      <c r="H3" s="43"/>
      <c r="I3" s="9"/>
      <c r="J3" s="42"/>
      <c r="K3" s="19">
        <v>690</v>
      </c>
      <c r="L3" s="9">
        <v>5</v>
      </c>
      <c r="M3" s="74" t="s">
        <v>72</v>
      </c>
      <c r="N3" s="43">
        <v>303.60000000000002</v>
      </c>
      <c r="O3" s="9">
        <v>3</v>
      </c>
      <c r="P3" s="72" t="s">
        <v>72</v>
      </c>
      <c r="Q3" s="21">
        <v>131.1</v>
      </c>
      <c r="R3" s="24">
        <v>1</v>
      </c>
      <c r="S3" s="42" t="s">
        <v>72</v>
      </c>
      <c r="T3" s="43">
        <v>75.34</v>
      </c>
      <c r="U3" s="80">
        <v>0.183</v>
      </c>
      <c r="V3" s="42" t="s">
        <v>72</v>
      </c>
      <c r="W3" s="40">
        <f>B3+E3+H3+K3+N3+Q3+T3</f>
        <v>3831.24</v>
      </c>
      <c r="X3" s="2"/>
    </row>
    <row r="4" spans="1:24" ht="16.5" thickTop="1" thickBot="1" x14ac:dyDescent="0.3">
      <c r="A4" s="5" t="s">
        <v>11</v>
      </c>
      <c r="B4" s="7">
        <v>607.20000000000005</v>
      </c>
      <c r="C4" s="9">
        <v>6</v>
      </c>
      <c r="D4" s="42" t="s">
        <v>48</v>
      </c>
      <c r="E4" s="43">
        <v>2327.6</v>
      </c>
      <c r="F4" s="9">
        <v>23</v>
      </c>
      <c r="G4" s="42" t="s">
        <v>48</v>
      </c>
      <c r="H4" s="43">
        <v>303.60000000000002</v>
      </c>
      <c r="I4" s="9">
        <v>3</v>
      </c>
      <c r="J4" s="42" t="s">
        <v>48</v>
      </c>
      <c r="K4" s="19">
        <v>2898</v>
      </c>
      <c r="L4" s="9">
        <v>21</v>
      </c>
      <c r="M4" s="42" t="s">
        <v>48</v>
      </c>
      <c r="N4" s="43"/>
      <c r="O4" s="9"/>
      <c r="P4" s="72"/>
      <c r="Q4" s="21"/>
      <c r="R4" s="24"/>
      <c r="S4" s="42"/>
      <c r="T4" s="43">
        <v>638.96</v>
      </c>
      <c r="U4" s="80">
        <v>1.552</v>
      </c>
      <c r="V4" s="18" t="s">
        <v>48</v>
      </c>
      <c r="W4" s="40">
        <f>B4+E4+H4+K4+N4+Q4+T4</f>
        <v>6775.36</v>
      </c>
      <c r="X4" s="2"/>
    </row>
    <row r="5" spans="1:24" ht="16.5" thickTop="1" thickBot="1" x14ac:dyDescent="0.3">
      <c r="A5" s="5" t="s">
        <v>12</v>
      </c>
      <c r="B5" s="7">
        <v>607.20000000000005</v>
      </c>
      <c r="C5" s="9">
        <v>6</v>
      </c>
      <c r="D5" s="42" t="s">
        <v>50</v>
      </c>
      <c r="E5" s="43">
        <v>3036</v>
      </c>
      <c r="F5" s="9">
        <v>30</v>
      </c>
      <c r="G5" s="42" t="s">
        <v>50</v>
      </c>
      <c r="H5" s="43"/>
      <c r="I5" s="9"/>
      <c r="J5" s="42"/>
      <c r="K5" s="19">
        <v>2622</v>
      </c>
      <c r="L5" s="9">
        <v>19</v>
      </c>
      <c r="M5" s="42" t="s">
        <v>50</v>
      </c>
      <c r="N5" s="43"/>
      <c r="O5" s="9"/>
      <c r="P5" s="72"/>
      <c r="Q5" s="21">
        <v>262.2</v>
      </c>
      <c r="R5" s="24">
        <v>2</v>
      </c>
      <c r="S5" s="42" t="s">
        <v>50</v>
      </c>
      <c r="T5" s="43">
        <v>611.79</v>
      </c>
      <c r="U5" s="80">
        <v>1.486</v>
      </c>
      <c r="V5" s="18" t="s">
        <v>50</v>
      </c>
      <c r="W5" s="40">
        <f t="shared" ref="W5:W13" si="0">B5+E5+H5+K5+N5+Q5+T5</f>
        <v>7139.19</v>
      </c>
      <c r="X5" s="2"/>
    </row>
    <row r="6" spans="1:24" ht="16.5" thickTop="1" thickBot="1" x14ac:dyDescent="0.3">
      <c r="A6" s="5" t="s">
        <v>13</v>
      </c>
      <c r="B6" s="7">
        <v>607.20000000000005</v>
      </c>
      <c r="C6" s="9">
        <v>6</v>
      </c>
      <c r="D6" s="42" t="s">
        <v>52</v>
      </c>
      <c r="E6" s="43">
        <v>2530</v>
      </c>
      <c r="F6" s="9">
        <v>25</v>
      </c>
      <c r="G6" s="42" t="s">
        <v>52</v>
      </c>
      <c r="H6" s="43">
        <v>303.60000000000002</v>
      </c>
      <c r="I6" s="9">
        <v>3</v>
      </c>
      <c r="J6" s="42" t="s">
        <v>52</v>
      </c>
      <c r="K6" s="19">
        <v>2760</v>
      </c>
      <c r="L6" s="9">
        <v>20</v>
      </c>
      <c r="M6" s="42" t="s">
        <v>52</v>
      </c>
      <c r="N6" s="43"/>
      <c r="O6" s="9"/>
      <c r="P6" s="72"/>
      <c r="Q6" s="21">
        <v>262.2</v>
      </c>
      <c r="R6" s="24">
        <v>2</v>
      </c>
      <c r="S6" s="42" t="s">
        <v>52</v>
      </c>
      <c r="T6" s="43">
        <v>1015.67</v>
      </c>
      <c r="U6" s="80">
        <v>2.4670000000000001</v>
      </c>
      <c r="V6" s="18" t="s">
        <v>52</v>
      </c>
      <c r="W6" s="40">
        <f t="shared" si="0"/>
        <v>7478.6699999999992</v>
      </c>
      <c r="X6" s="2"/>
    </row>
    <row r="7" spans="1:24" ht="16.5" thickTop="1" thickBot="1" x14ac:dyDescent="0.3">
      <c r="A7" s="5" t="s">
        <v>14</v>
      </c>
      <c r="B7" s="7">
        <v>1214.4000000000001</v>
      </c>
      <c r="C7" s="9">
        <v>12</v>
      </c>
      <c r="D7" s="42" t="s">
        <v>55</v>
      </c>
      <c r="E7" s="43">
        <v>2631.2</v>
      </c>
      <c r="F7" s="9">
        <v>26</v>
      </c>
      <c r="G7" s="42" t="s">
        <v>55</v>
      </c>
      <c r="H7" s="21"/>
      <c r="I7" s="9"/>
      <c r="J7" s="42"/>
      <c r="K7" s="19">
        <v>3450</v>
      </c>
      <c r="L7" s="9">
        <v>25</v>
      </c>
      <c r="M7" s="42" t="s">
        <v>55</v>
      </c>
      <c r="N7" s="43"/>
      <c r="O7" s="9"/>
      <c r="P7" s="72"/>
      <c r="Q7" s="21"/>
      <c r="R7" s="24"/>
      <c r="S7" s="42"/>
      <c r="T7" s="43">
        <v>1482.12</v>
      </c>
      <c r="U7" s="80">
        <v>3.6</v>
      </c>
      <c r="V7" s="18" t="s">
        <v>55</v>
      </c>
      <c r="W7" s="40">
        <f t="shared" si="0"/>
        <v>8777.7200000000012</v>
      </c>
      <c r="X7" s="2"/>
    </row>
    <row r="8" spans="1:24" ht="16.5" thickTop="1" thickBot="1" x14ac:dyDescent="0.3">
      <c r="A8" s="67" t="s">
        <v>15</v>
      </c>
      <c r="B8" s="21">
        <v>817.65</v>
      </c>
      <c r="C8" s="24">
        <v>9</v>
      </c>
      <c r="D8" s="70" t="s">
        <v>60</v>
      </c>
      <c r="E8" s="21">
        <v>3634</v>
      </c>
      <c r="F8" s="24">
        <v>40</v>
      </c>
      <c r="G8" s="70" t="s">
        <v>60</v>
      </c>
      <c r="H8" s="21">
        <v>272.55</v>
      </c>
      <c r="I8" s="69">
        <v>3</v>
      </c>
      <c r="J8" s="71" t="s">
        <v>60</v>
      </c>
      <c r="K8" s="21">
        <v>2484</v>
      </c>
      <c r="L8" s="24">
        <v>18</v>
      </c>
      <c r="M8" s="70" t="s">
        <v>60</v>
      </c>
      <c r="N8" s="68">
        <v>272.55</v>
      </c>
      <c r="O8" s="69">
        <v>3</v>
      </c>
      <c r="P8" s="70" t="s">
        <v>60</v>
      </c>
      <c r="Q8" s="21">
        <v>236.9</v>
      </c>
      <c r="R8" s="24">
        <v>2</v>
      </c>
      <c r="S8" s="77" t="s">
        <v>60</v>
      </c>
      <c r="T8" s="21">
        <v>1053.54</v>
      </c>
      <c r="U8" s="81">
        <v>2.5590000000000002</v>
      </c>
      <c r="V8" s="70" t="s">
        <v>60</v>
      </c>
      <c r="W8" s="40">
        <f t="shared" si="0"/>
        <v>8771.1899999999987</v>
      </c>
      <c r="X8" s="2"/>
    </row>
    <row r="9" spans="1:24" ht="16.5" thickTop="1" thickBot="1" x14ac:dyDescent="0.3">
      <c r="A9" s="5" t="s">
        <v>16</v>
      </c>
      <c r="B9" s="7">
        <v>635.95000000000005</v>
      </c>
      <c r="C9" s="9">
        <v>7</v>
      </c>
      <c r="D9" s="42" t="s">
        <v>62</v>
      </c>
      <c r="E9" s="21">
        <v>2543.8000000000002</v>
      </c>
      <c r="F9" s="9">
        <v>28</v>
      </c>
      <c r="G9" s="42" t="s">
        <v>62</v>
      </c>
      <c r="H9" s="21"/>
      <c r="I9" s="9"/>
      <c r="J9" s="42"/>
      <c r="K9" s="21">
        <v>3450</v>
      </c>
      <c r="L9" s="9">
        <v>25</v>
      </c>
      <c r="M9" s="42" t="s">
        <v>62</v>
      </c>
      <c r="N9" s="43"/>
      <c r="O9" s="9"/>
      <c r="P9" s="72"/>
      <c r="Q9" s="21">
        <v>118.45</v>
      </c>
      <c r="R9" s="24">
        <v>1</v>
      </c>
      <c r="S9" s="42" t="s">
        <v>62</v>
      </c>
      <c r="T9" s="43">
        <v>1834.12</v>
      </c>
      <c r="U9" s="80">
        <v>4.4550000000000001</v>
      </c>
      <c r="V9" s="18" t="s">
        <v>62</v>
      </c>
      <c r="W9" s="40">
        <f t="shared" si="0"/>
        <v>8582.32</v>
      </c>
      <c r="X9" s="2"/>
    </row>
    <row r="10" spans="1:24" ht="16.5" thickTop="1" thickBot="1" x14ac:dyDescent="0.3">
      <c r="A10" s="5" t="s">
        <v>17</v>
      </c>
      <c r="B10" s="7">
        <v>817.65</v>
      </c>
      <c r="C10" s="9">
        <v>9</v>
      </c>
      <c r="D10" s="42" t="s">
        <v>66</v>
      </c>
      <c r="E10" s="21">
        <v>3270.6</v>
      </c>
      <c r="F10" s="9">
        <v>36</v>
      </c>
      <c r="G10" s="42" t="s">
        <v>66</v>
      </c>
      <c r="H10" s="21">
        <v>181.7</v>
      </c>
      <c r="I10" s="9">
        <v>2</v>
      </c>
      <c r="J10" s="42" t="s">
        <v>66</v>
      </c>
      <c r="K10" s="21">
        <v>2760</v>
      </c>
      <c r="L10" s="9">
        <v>20</v>
      </c>
      <c r="M10" s="42" t="s">
        <v>66</v>
      </c>
      <c r="N10" s="43">
        <v>272.55</v>
      </c>
      <c r="O10" s="9">
        <v>3</v>
      </c>
      <c r="P10" s="72" t="s">
        <v>66</v>
      </c>
      <c r="Q10" s="21">
        <v>355.35</v>
      </c>
      <c r="R10" s="24">
        <v>3</v>
      </c>
      <c r="S10" s="42" t="s">
        <v>66</v>
      </c>
      <c r="T10" s="43">
        <v>1447.13</v>
      </c>
      <c r="U10" s="80">
        <v>3.5150000000000001</v>
      </c>
      <c r="V10" s="18" t="s">
        <v>66</v>
      </c>
      <c r="W10" s="40">
        <f t="shared" si="0"/>
        <v>9104.98</v>
      </c>
      <c r="X10" s="2"/>
    </row>
    <row r="11" spans="1:24" ht="16.5" thickTop="1" thickBot="1" x14ac:dyDescent="0.3">
      <c r="A11" s="5" t="s">
        <v>18</v>
      </c>
      <c r="B11" s="7">
        <v>635.95000000000005</v>
      </c>
      <c r="C11" s="9">
        <v>7</v>
      </c>
      <c r="D11" s="42" t="s">
        <v>70</v>
      </c>
      <c r="E11" s="21">
        <v>2634.65</v>
      </c>
      <c r="F11" s="9">
        <v>29</v>
      </c>
      <c r="G11" s="42" t="s">
        <v>70</v>
      </c>
      <c r="H11" s="21">
        <v>181.7</v>
      </c>
      <c r="I11" s="9">
        <v>2</v>
      </c>
      <c r="J11" s="42" t="s">
        <v>70</v>
      </c>
      <c r="K11" s="21">
        <v>2208</v>
      </c>
      <c r="L11" s="9">
        <v>16</v>
      </c>
      <c r="M11" s="42" t="s">
        <v>70</v>
      </c>
      <c r="N11" s="43"/>
      <c r="O11" s="9"/>
      <c r="P11" s="72"/>
      <c r="Q11" s="21">
        <v>236.9</v>
      </c>
      <c r="R11" s="24">
        <v>2</v>
      </c>
      <c r="S11" s="42" t="s">
        <v>70</v>
      </c>
      <c r="T11" s="43">
        <v>960.91</v>
      </c>
      <c r="U11" s="80">
        <v>2.3340000000000001</v>
      </c>
      <c r="V11" s="18" t="s">
        <v>70</v>
      </c>
      <c r="W11" s="40">
        <f t="shared" si="0"/>
        <v>6858.11</v>
      </c>
      <c r="X11" s="2"/>
    </row>
    <row r="12" spans="1:24" ht="16.5" thickTop="1" thickBot="1" x14ac:dyDescent="0.3">
      <c r="A12" s="5" t="s">
        <v>19</v>
      </c>
      <c r="B12" s="7">
        <v>817.65</v>
      </c>
      <c r="C12" s="9">
        <v>9</v>
      </c>
      <c r="D12" s="42" t="s">
        <v>74</v>
      </c>
      <c r="E12" s="21">
        <v>2634.65</v>
      </c>
      <c r="F12" s="9">
        <v>29</v>
      </c>
      <c r="G12" s="42" t="s">
        <v>74</v>
      </c>
      <c r="H12" s="21"/>
      <c r="I12" s="9"/>
      <c r="J12" s="42"/>
      <c r="K12" s="21">
        <v>2622</v>
      </c>
      <c r="L12" s="9">
        <v>19</v>
      </c>
      <c r="M12" s="42" t="s">
        <v>74</v>
      </c>
      <c r="N12" s="43"/>
      <c r="O12" s="9"/>
      <c r="P12" s="72"/>
      <c r="Q12" s="21"/>
      <c r="R12" s="24"/>
      <c r="S12" s="42"/>
      <c r="T12" s="43">
        <v>764.12</v>
      </c>
      <c r="U12" s="80">
        <v>1.8560000000000001</v>
      </c>
      <c r="V12" s="18" t="s">
        <v>74</v>
      </c>
      <c r="W12" s="40">
        <f t="shared" si="0"/>
        <v>6838.42</v>
      </c>
      <c r="X12" s="2"/>
    </row>
    <row r="13" spans="1:24" ht="16.5" thickTop="1" thickBot="1" x14ac:dyDescent="0.3">
      <c r="A13" s="6" t="s">
        <v>20</v>
      </c>
      <c r="B13" s="8">
        <v>1181.05</v>
      </c>
      <c r="C13" s="10">
        <v>13</v>
      </c>
      <c r="D13" s="23" t="s">
        <v>77</v>
      </c>
      <c r="E13" s="21">
        <v>2907.2</v>
      </c>
      <c r="F13" s="10">
        <v>32</v>
      </c>
      <c r="G13" s="23" t="s">
        <v>77</v>
      </c>
      <c r="H13" s="21">
        <v>181.7</v>
      </c>
      <c r="I13" s="10">
        <v>2</v>
      </c>
      <c r="J13" s="23" t="s">
        <v>77</v>
      </c>
      <c r="K13" s="20">
        <v>690</v>
      </c>
      <c r="L13" s="10">
        <v>5</v>
      </c>
      <c r="M13" s="23" t="s">
        <v>77</v>
      </c>
      <c r="N13" s="20">
        <v>272.55</v>
      </c>
      <c r="O13" s="10">
        <v>3</v>
      </c>
      <c r="P13" s="73" t="s">
        <v>77</v>
      </c>
      <c r="Q13" s="22">
        <v>355.35</v>
      </c>
      <c r="R13" s="25">
        <v>3</v>
      </c>
      <c r="S13" s="74" t="s">
        <v>77</v>
      </c>
      <c r="T13" s="20">
        <v>136.69</v>
      </c>
      <c r="U13" s="82">
        <v>0.33200000000000002</v>
      </c>
      <c r="V13" s="18" t="s">
        <v>77</v>
      </c>
      <c r="W13" s="40">
        <f t="shared" si="0"/>
        <v>5724.54</v>
      </c>
      <c r="X13" s="2"/>
    </row>
    <row r="14" spans="1:24" ht="16.5" thickTop="1" thickBot="1" x14ac:dyDescent="0.3">
      <c r="A14" s="16" t="s">
        <v>21</v>
      </c>
      <c r="B14" s="26">
        <f>SUM(B2:B13)</f>
        <v>8852.6999999999989</v>
      </c>
      <c r="C14" s="27">
        <f>SUM(C2:C13)</f>
        <v>93</v>
      </c>
      <c r="D14" s="15"/>
      <c r="E14" s="26">
        <f>SUM(E2:E13)</f>
        <v>32703.7</v>
      </c>
      <c r="F14" s="53">
        <f>SUM(F2:F13)</f>
        <v>343</v>
      </c>
      <c r="G14" s="26"/>
      <c r="H14" s="26">
        <f>SUM(H2:H13)</f>
        <v>1526.0500000000002</v>
      </c>
      <c r="I14" s="53">
        <f>SUM(I2:I13)</f>
        <v>16</v>
      </c>
      <c r="J14" s="26"/>
      <c r="K14" s="26">
        <f>SUM(K2:K13)</f>
        <v>27186</v>
      </c>
      <c r="L14" s="53">
        <f>SUM(L2:L13)</f>
        <v>197</v>
      </c>
      <c r="M14" s="60"/>
      <c r="N14" s="26">
        <f>SUM(N2:N13)</f>
        <v>1121.25</v>
      </c>
      <c r="O14" s="53">
        <f>SUM(O2:O13)</f>
        <v>12</v>
      </c>
      <c r="P14" s="60"/>
      <c r="Q14" s="26">
        <f>SUM(Q2:Q13)</f>
        <v>2220.65</v>
      </c>
      <c r="R14" s="53">
        <f>SUM(R2:R13)</f>
        <v>18</v>
      </c>
      <c r="S14" s="26"/>
      <c r="T14" s="26">
        <f>SUM(T2:T13)</f>
        <v>10209.77</v>
      </c>
      <c r="U14" s="79">
        <f>SUM(U2:U13)</f>
        <v>24.799000000000003</v>
      </c>
      <c r="V14" s="26"/>
      <c r="W14" s="12">
        <f>SUM(W2:W13)</f>
        <v>83820.12</v>
      </c>
      <c r="X14" s="17"/>
    </row>
    <row r="15" spans="1:24" ht="15.75" thickTop="1" x14ac:dyDescent="0.25"/>
    <row r="16" spans="1:24" x14ac:dyDescent="0.25">
      <c r="A16" s="58"/>
    </row>
    <row r="18" spans="1:8" ht="28.5" x14ac:dyDescent="0.45">
      <c r="A18" s="54"/>
    </row>
    <row r="21" spans="1:8" x14ac:dyDescent="0.25">
      <c r="B21" s="41"/>
      <c r="H21" s="41">
        <f>SUM(B14+E14+H14+K14+N14+Q14+T14)</f>
        <v>83820.12000000001</v>
      </c>
    </row>
    <row r="26" spans="1:8" x14ac:dyDescent="0.25">
      <c r="A26" s="36"/>
      <c r="B26" s="36"/>
    </row>
    <row r="27" spans="1:8" x14ac:dyDescent="0.25">
      <c r="A27" s="36"/>
      <c r="B27" s="36"/>
    </row>
    <row r="28" spans="1:8" x14ac:dyDescent="0.25">
      <c r="A28" s="36"/>
      <c r="B28" s="41"/>
      <c r="G28" s="78"/>
    </row>
    <row r="29" spans="1:8" x14ac:dyDescent="0.25">
      <c r="A29" s="36"/>
      <c r="B29" s="36"/>
    </row>
    <row r="32" spans="1:8" x14ac:dyDescent="0.25">
      <c r="B32" s="4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J8" sqref="J7:J8"/>
    </sheetView>
  </sheetViews>
  <sheetFormatPr defaultRowHeight="15" x14ac:dyDescent="0.25"/>
  <cols>
    <col min="1" max="1" width="35.140625" bestFit="1" customWidth="1"/>
    <col min="2" max="2" width="12.42578125" bestFit="1" customWidth="1"/>
  </cols>
  <sheetData>
    <row r="1" spans="1:4" s="36" customFormat="1" x14ac:dyDescent="0.25">
      <c r="B1" s="41"/>
    </row>
    <row r="2" spans="1:4" s="36" customFormat="1" x14ac:dyDescent="0.25">
      <c r="B2" s="41"/>
    </row>
    <row r="3" spans="1:4" s="36" customFormat="1" x14ac:dyDescent="0.25">
      <c r="A3" s="57"/>
      <c r="B3" s="41"/>
    </row>
    <row r="4" spans="1:4" s="36" customFormat="1" x14ac:dyDescent="0.25">
      <c r="A4" s="57"/>
      <c r="B4" s="41"/>
    </row>
    <row r="5" spans="1:4" s="36" customFormat="1" x14ac:dyDescent="0.25">
      <c r="A5" s="57"/>
      <c r="B5" s="41"/>
    </row>
    <row r="6" spans="1:4" ht="24" thickBot="1" x14ac:dyDescent="0.4">
      <c r="A6" s="37" t="s">
        <v>78</v>
      </c>
      <c r="B6" s="41"/>
      <c r="C6" s="36"/>
      <c r="D6" s="36"/>
    </row>
    <row r="7" spans="1:4" ht="16.5" thickTop="1" thickBot="1" x14ac:dyDescent="0.3">
      <c r="A7" s="1"/>
      <c r="B7" s="62" t="s">
        <v>22</v>
      </c>
      <c r="C7" s="45" t="s">
        <v>23</v>
      </c>
      <c r="D7" s="46" t="s">
        <v>2</v>
      </c>
    </row>
    <row r="8" spans="1:4" ht="15.75" thickBot="1" x14ac:dyDescent="0.3">
      <c r="A8" s="47" t="s">
        <v>9</v>
      </c>
      <c r="B8" s="38">
        <v>12373.7</v>
      </c>
      <c r="C8" s="39">
        <v>4.8259999999999996</v>
      </c>
      <c r="D8" s="48" t="s">
        <v>42</v>
      </c>
    </row>
    <row r="9" spans="1:4" ht="15.75" thickBot="1" x14ac:dyDescent="0.3">
      <c r="A9" s="47" t="s">
        <v>10</v>
      </c>
      <c r="B9" s="38">
        <v>11758.47</v>
      </c>
      <c r="C9" s="39">
        <v>4.2560000000000002</v>
      </c>
      <c r="D9" s="48" t="s">
        <v>43</v>
      </c>
    </row>
    <row r="10" spans="1:4" ht="15.75" thickBot="1" x14ac:dyDescent="0.3">
      <c r="A10" s="47" t="s">
        <v>11</v>
      </c>
      <c r="B10" s="38">
        <v>19620.669999999998</v>
      </c>
      <c r="C10" s="39">
        <v>7.5359999999999996</v>
      </c>
      <c r="D10" s="48" t="s">
        <v>44</v>
      </c>
    </row>
    <row r="11" spans="1:4" ht="15.75" thickBot="1" x14ac:dyDescent="0.3">
      <c r="A11" s="47" t="s">
        <v>12</v>
      </c>
      <c r="B11" s="38">
        <v>12538.28</v>
      </c>
      <c r="C11" s="39">
        <v>4.5949999999999998</v>
      </c>
      <c r="D11" s="48" t="s">
        <v>47</v>
      </c>
    </row>
    <row r="12" spans="1:4" ht="15.75" thickBot="1" x14ac:dyDescent="0.3">
      <c r="A12" s="47" t="s">
        <v>13</v>
      </c>
      <c r="B12" s="38">
        <v>11537.32</v>
      </c>
      <c r="C12" s="39">
        <v>4.0780000000000003</v>
      </c>
      <c r="D12" s="48" t="s">
        <v>51</v>
      </c>
    </row>
    <row r="13" spans="1:4" ht="15.75" thickBot="1" x14ac:dyDescent="0.3">
      <c r="A13" s="47" t="s">
        <v>14</v>
      </c>
      <c r="B13" s="38">
        <v>12321.27</v>
      </c>
      <c r="C13" s="39">
        <v>4.202</v>
      </c>
      <c r="D13" s="48" t="s">
        <v>54</v>
      </c>
    </row>
    <row r="14" spans="1:4" ht="15.75" thickBot="1" x14ac:dyDescent="0.3">
      <c r="A14" s="47" t="s">
        <v>15</v>
      </c>
      <c r="B14" s="38">
        <v>12053.11</v>
      </c>
      <c r="C14" s="61">
        <v>4.1959999999999997</v>
      </c>
      <c r="D14" s="48" t="s">
        <v>58</v>
      </c>
    </row>
    <row r="15" spans="1:4" ht="15.75" thickBot="1" x14ac:dyDescent="0.3">
      <c r="A15" s="47" t="s">
        <v>16</v>
      </c>
      <c r="B15" s="38">
        <v>18450.36</v>
      </c>
      <c r="C15" s="39">
        <v>6.4729999999999999</v>
      </c>
      <c r="D15" s="48" t="s">
        <v>61</v>
      </c>
    </row>
    <row r="16" spans="1:4" ht="15.75" thickBot="1" x14ac:dyDescent="0.3">
      <c r="A16" s="47" t="s">
        <v>17</v>
      </c>
      <c r="B16" s="38">
        <v>12200.45</v>
      </c>
      <c r="C16" s="39">
        <v>4.3339999999999996</v>
      </c>
      <c r="D16" s="48" t="s">
        <v>64</v>
      </c>
    </row>
    <row r="17" spans="1:4" ht="15.75" thickBot="1" x14ac:dyDescent="0.3">
      <c r="A17" s="47" t="s">
        <v>18</v>
      </c>
      <c r="B17" s="38">
        <v>13459.84</v>
      </c>
      <c r="C17" s="39">
        <v>4.7409999999999997</v>
      </c>
      <c r="D17" s="48" t="s">
        <v>68</v>
      </c>
    </row>
    <row r="18" spans="1:4" ht="15.75" thickBot="1" x14ac:dyDescent="0.3">
      <c r="A18" s="47" t="s">
        <v>19</v>
      </c>
      <c r="B18" s="38">
        <v>11924.51</v>
      </c>
      <c r="C18" s="39">
        <v>4.3019999999999996</v>
      </c>
      <c r="D18" s="48" t="s">
        <v>73</v>
      </c>
    </row>
    <row r="19" spans="1:4" ht="15.75" thickBot="1" x14ac:dyDescent="0.3">
      <c r="A19" s="49" t="s">
        <v>20</v>
      </c>
      <c r="B19" s="50">
        <v>11697.33</v>
      </c>
      <c r="C19" s="51">
        <v>4.0149999999999997</v>
      </c>
      <c r="D19" s="52" t="s">
        <v>76</v>
      </c>
    </row>
    <row r="20" spans="1:4" ht="16.5" thickTop="1" thickBot="1" x14ac:dyDescent="0.3">
      <c r="A20" s="63" t="s">
        <v>21</v>
      </c>
      <c r="B20" s="64">
        <f>SUM(B8:B19)</f>
        <v>159935.31</v>
      </c>
      <c r="C20" s="65">
        <f>SUM(C8:C19)</f>
        <v>57.553999999999995</v>
      </c>
      <c r="D20" s="66"/>
    </row>
    <row r="21" spans="1:4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activeCell="E21" sqref="E21"/>
    </sheetView>
  </sheetViews>
  <sheetFormatPr defaultRowHeight="15" x14ac:dyDescent="0.25"/>
  <cols>
    <col min="1" max="1" width="13.7109375" customWidth="1"/>
    <col min="2" max="2" width="16" customWidth="1"/>
  </cols>
  <sheetData>
    <row r="1" spans="1:4" ht="15.75" x14ac:dyDescent="0.25">
      <c r="A1" s="84" t="s">
        <v>79</v>
      </c>
      <c r="B1" s="84"/>
      <c r="C1" s="84"/>
      <c r="D1" s="85"/>
    </row>
    <row r="2" spans="1:4" s="36" customFormat="1" ht="16.5" thickBot="1" x14ac:dyDescent="0.3">
      <c r="A2" s="83"/>
      <c r="B2" s="83"/>
      <c r="C2" s="83"/>
    </row>
    <row r="3" spans="1:4" ht="16.5" thickTop="1" thickBot="1" x14ac:dyDescent="0.3">
      <c r="A3" s="89" t="s">
        <v>2</v>
      </c>
      <c r="B3" s="97" t="s">
        <v>24</v>
      </c>
    </row>
    <row r="4" spans="1:4" ht="15.75" thickTop="1" x14ac:dyDescent="0.25">
      <c r="A4" s="95" t="s">
        <v>57</v>
      </c>
      <c r="B4" s="96">
        <v>6139</v>
      </c>
    </row>
    <row r="5" spans="1:4" ht="15.75" thickBot="1" x14ac:dyDescent="0.3">
      <c r="A5" s="88"/>
      <c r="B5" s="90"/>
    </row>
    <row r="6" spans="1:4" ht="16.5" thickTop="1" thickBot="1" x14ac:dyDescent="0.3">
      <c r="A6" s="89" t="s">
        <v>28</v>
      </c>
      <c r="B6" s="91">
        <f>SUM(B4:B5)</f>
        <v>6139</v>
      </c>
    </row>
    <row r="7" spans="1:4" ht="15.75" thickTop="1" x14ac:dyDescent="0.25">
      <c r="B7" s="56"/>
    </row>
    <row r="8" spans="1:4" x14ac:dyDescent="0.25">
      <c r="B8" s="56"/>
    </row>
    <row r="9" spans="1:4" x14ac:dyDescent="0.25">
      <c r="B9" s="5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5319-9653-423D-A709-428F2CBB24C9}">
  <dimension ref="A1:C7"/>
  <sheetViews>
    <sheetView workbookViewId="0">
      <selection activeCell="B7" sqref="B7"/>
    </sheetView>
  </sheetViews>
  <sheetFormatPr defaultRowHeight="15" x14ac:dyDescent="0.25"/>
  <cols>
    <col min="1" max="1" width="16.5703125" customWidth="1"/>
    <col min="2" max="2" width="17.140625" customWidth="1"/>
  </cols>
  <sheetData>
    <row r="1" spans="1:3" x14ac:dyDescent="0.25">
      <c r="A1" s="85" t="s">
        <v>29</v>
      </c>
      <c r="B1" s="85"/>
      <c r="C1" s="85"/>
    </row>
    <row r="2" spans="1:3" ht="15.75" thickBot="1" x14ac:dyDescent="0.3"/>
    <row r="3" spans="1:3" ht="16.5" thickTop="1" thickBot="1" x14ac:dyDescent="0.3">
      <c r="A3" s="89" t="s">
        <v>30</v>
      </c>
      <c r="B3" s="97" t="s">
        <v>24</v>
      </c>
    </row>
    <row r="4" spans="1:3" ht="15.75" thickTop="1" x14ac:dyDescent="0.25">
      <c r="A4" s="95" t="s">
        <v>46</v>
      </c>
      <c r="B4" s="96">
        <v>5786.81</v>
      </c>
    </row>
    <row r="5" spans="1:3" ht="15.75" thickBot="1" x14ac:dyDescent="0.3">
      <c r="A5" s="87" t="s">
        <v>67</v>
      </c>
      <c r="B5" s="94">
        <v>4940.03</v>
      </c>
    </row>
    <row r="6" spans="1:3" ht="16.5" thickTop="1" thickBot="1" x14ac:dyDescent="0.3">
      <c r="A6" s="89" t="s">
        <v>8</v>
      </c>
      <c r="B6" s="91">
        <f>SUM(B4:B5)</f>
        <v>10726.84</v>
      </c>
    </row>
    <row r="7" spans="1:3" ht="15.75" thickTop="1" x14ac:dyDescent="0.25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80DC-557C-4012-8416-6C8CAF62222A}">
  <dimension ref="A1:S18"/>
  <sheetViews>
    <sheetView tabSelected="1" workbookViewId="0">
      <selection activeCell="I13" sqref="I13"/>
    </sheetView>
  </sheetViews>
  <sheetFormatPr defaultRowHeight="15" x14ac:dyDescent="0.25"/>
  <cols>
    <col min="1" max="1" width="10.140625" style="36" bestFit="1" customWidth="1"/>
    <col min="2" max="2" width="9.140625" style="36"/>
    <col min="3" max="3" width="25.5703125" bestFit="1" customWidth="1"/>
    <col min="4" max="4" width="10.42578125" style="36" customWidth="1"/>
    <col min="5" max="5" width="21.85546875" bestFit="1" customWidth="1"/>
    <col min="6" max="6" width="6.85546875" style="36" customWidth="1"/>
    <col min="7" max="7" width="21.5703125" bestFit="1" customWidth="1"/>
    <col min="8" max="8" width="7.5703125" style="36" bestFit="1" customWidth="1"/>
    <col min="9" max="9" width="15.140625" bestFit="1" customWidth="1"/>
    <col min="11" max="11" width="25" style="36" bestFit="1" customWidth="1"/>
    <col min="12" max="12" width="7.140625" style="36" customWidth="1"/>
    <col min="13" max="13" width="12.140625" style="36" bestFit="1" customWidth="1"/>
    <col min="14" max="14" width="9.140625" style="36"/>
    <col min="15" max="15" width="22.85546875" style="36" bestFit="1" customWidth="1"/>
    <col min="16" max="16" width="6.28515625" style="36" customWidth="1"/>
    <col min="17" max="17" width="10" style="36" bestFit="1" customWidth="1"/>
    <col min="18" max="18" width="7" style="36" customWidth="1"/>
    <col min="19" max="19" width="16.5703125" bestFit="1" customWidth="1"/>
  </cols>
  <sheetData>
    <row r="1" spans="1:19" ht="15.75" thickBot="1" x14ac:dyDescent="0.3"/>
    <row r="2" spans="1:19" ht="16.5" thickTop="1" thickBot="1" x14ac:dyDescent="0.3">
      <c r="B2" s="59" t="s">
        <v>2</v>
      </c>
      <c r="C2" s="99" t="s">
        <v>32</v>
      </c>
      <c r="D2" s="92" t="s">
        <v>23</v>
      </c>
      <c r="E2" s="99" t="s">
        <v>33</v>
      </c>
      <c r="F2" s="92" t="s">
        <v>23</v>
      </c>
      <c r="G2" s="99" t="s">
        <v>34</v>
      </c>
      <c r="H2" s="92" t="s">
        <v>31</v>
      </c>
      <c r="I2" s="99" t="s">
        <v>26</v>
      </c>
      <c r="J2" s="92" t="s">
        <v>31</v>
      </c>
      <c r="K2" s="99" t="s">
        <v>35</v>
      </c>
      <c r="L2" s="92" t="s">
        <v>23</v>
      </c>
      <c r="M2" s="99" t="s">
        <v>36</v>
      </c>
      <c r="N2" s="92" t="s">
        <v>31</v>
      </c>
      <c r="O2" s="99" t="s">
        <v>37</v>
      </c>
      <c r="P2" s="92" t="s">
        <v>38</v>
      </c>
      <c r="Q2" s="99" t="s">
        <v>39</v>
      </c>
      <c r="R2" s="92" t="s">
        <v>40</v>
      </c>
      <c r="S2" s="92" t="s">
        <v>41</v>
      </c>
    </row>
    <row r="3" spans="1:19" s="36" customFormat="1" ht="15.75" thickTop="1" x14ac:dyDescent="0.25">
      <c r="A3" s="114">
        <v>44286</v>
      </c>
      <c r="B3" s="109" t="s">
        <v>45</v>
      </c>
      <c r="C3" s="111">
        <v>1720.91</v>
      </c>
      <c r="D3" s="86">
        <v>4.18</v>
      </c>
      <c r="E3" s="111">
        <v>74.11</v>
      </c>
      <c r="F3" s="86">
        <v>0.18</v>
      </c>
      <c r="G3" s="111"/>
      <c r="H3" s="86"/>
      <c r="I3" s="111">
        <v>1800.86</v>
      </c>
      <c r="J3" s="86">
        <v>60</v>
      </c>
      <c r="K3" s="111"/>
      <c r="L3" s="86"/>
      <c r="M3" s="112"/>
      <c r="N3" s="13"/>
      <c r="O3" s="112"/>
      <c r="P3" s="86"/>
      <c r="Q3" s="111"/>
      <c r="R3" s="86"/>
      <c r="S3" s="106">
        <f>C3+E3+G3+I3+K3+M3+O3</f>
        <v>3595.88</v>
      </c>
    </row>
    <row r="4" spans="1:19" x14ac:dyDescent="0.25">
      <c r="A4" s="114">
        <v>44316</v>
      </c>
      <c r="B4" s="110" t="s">
        <v>49</v>
      </c>
      <c r="C4" s="21">
        <v>1431.89</v>
      </c>
      <c r="D4" s="102">
        <v>3.4780000000000002</v>
      </c>
      <c r="E4" s="43">
        <v>91.4</v>
      </c>
      <c r="F4" s="102">
        <v>0.222</v>
      </c>
      <c r="G4" s="43"/>
      <c r="H4" s="14"/>
      <c r="I4" s="43">
        <v>2637.91</v>
      </c>
      <c r="J4" s="14">
        <v>88</v>
      </c>
      <c r="K4" s="43"/>
      <c r="L4" s="102"/>
      <c r="M4" s="43"/>
      <c r="N4" s="14"/>
      <c r="O4" s="43"/>
      <c r="P4" s="14"/>
      <c r="Q4" s="43"/>
      <c r="R4" s="14"/>
      <c r="S4" s="106">
        <f t="shared" ref="S4:S10" si="0">C4+E4+G4+I4+K4+M4+O4</f>
        <v>4161.2</v>
      </c>
    </row>
    <row r="5" spans="1:19" x14ac:dyDescent="0.25">
      <c r="A5" s="114">
        <v>44347</v>
      </c>
      <c r="B5" s="100" t="s">
        <v>53</v>
      </c>
      <c r="C5" s="43">
        <v>724.59</v>
      </c>
      <c r="D5" s="102">
        <v>1.76</v>
      </c>
      <c r="E5" s="43"/>
      <c r="F5" s="102"/>
      <c r="G5" s="43"/>
      <c r="H5" s="14"/>
      <c r="I5" s="43">
        <v>1405.3</v>
      </c>
      <c r="J5" s="14">
        <v>47</v>
      </c>
      <c r="K5" s="43"/>
      <c r="L5" s="102"/>
      <c r="M5" s="43"/>
      <c r="N5" s="14"/>
      <c r="O5" s="43"/>
      <c r="P5" s="14"/>
      <c r="Q5" s="43"/>
      <c r="R5" s="14"/>
      <c r="S5" s="106">
        <f t="shared" si="0"/>
        <v>2129.89</v>
      </c>
    </row>
    <row r="6" spans="1:19" x14ac:dyDescent="0.25">
      <c r="A6" s="114">
        <v>44377</v>
      </c>
      <c r="B6" s="100" t="s">
        <v>56</v>
      </c>
      <c r="C6" s="43">
        <v>2480.08</v>
      </c>
      <c r="D6" s="102">
        <v>6.024</v>
      </c>
      <c r="E6" s="43">
        <v>88.92</v>
      </c>
      <c r="F6" s="102">
        <v>0.216</v>
      </c>
      <c r="G6" s="43"/>
      <c r="H6" s="14"/>
      <c r="I6" s="43">
        <v>2757.82</v>
      </c>
      <c r="J6" s="14">
        <v>92</v>
      </c>
      <c r="K6" s="43"/>
      <c r="L6" s="102"/>
      <c r="M6" s="43"/>
      <c r="N6" s="14"/>
      <c r="O6" s="43"/>
      <c r="P6" s="14"/>
      <c r="Q6" s="43"/>
      <c r="R6" s="14"/>
      <c r="S6" s="106">
        <f t="shared" si="0"/>
        <v>5326.82</v>
      </c>
    </row>
    <row r="7" spans="1:19" x14ac:dyDescent="0.25">
      <c r="A7" s="114">
        <v>44408</v>
      </c>
      <c r="B7" s="100" t="s">
        <v>59</v>
      </c>
      <c r="C7" s="43">
        <v>1801.6</v>
      </c>
      <c r="D7" s="102">
        <v>4.3760000000000003</v>
      </c>
      <c r="E7" s="43">
        <v>92.23</v>
      </c>
      <c r="F7" s="102">
        <v>0.224</v>
      </c>
      <c r="G7" s="43">
        <v>1345.5</v>
      </c>
      <c r="H7" s="14">
        <v>45</v>
      </c>
      <c r="I7" s="43">
        <v>1352.52</v>
      </c>
      <c r="J7" s="14">
        <v>45</v>
      </c>
      <c r="K7" s="43"/>
      <c r="L7" s="102"/>
      <c r="M7" s="43"/>
      <c r="N7" s="14"/>
      <c r="O7" s="43"/>
      <c r="P7" s="14"/>
      <c r="Q7" s="43"/>
      <c r="R7" s="14"/>
      <c r="S7" s="106">
        <f t="shared" si="0"/>
        <v>4591.8500000000004</v>
      </c>
    </row>
    <row r="8" spans="1:19" x14ac:dyDescent="0.25">
      <c r="A8" s="114">
        <v>44439</v>
      </c>
      <c r="B8" s="100" t="s">
        <v>63</v>
      </c>
      <c r="C8" s="43">
        <v>4871.24</v>
      </c>
      <c r="D8" s="102">
        <v>11.832000000000001</v>
      </c>
      <c r="E8" s="43">
        <v>242.08</v>
      </c>
      <c r="F8" s="102">
        <v>0.58799999999999997</v>
      </c>
      <c r="G8" s="43">
        <v>2720.9</v>
      </c>
      <c r="H8" s="14">
        <v>91</v>
      </c>
      <c r="I8" s="43">
        <v>2644.93</v>
      </c>
      <c r="J8" s="14">
        <v>88</v>
      </c>
      <c r="K8" s="43"/>
      <c r="L8" s="102"/>
      <c r="M8" s="43"/>
      <c r="N8" s="14"/>
      <c r="O8" s="43"/>
      <c r="P8" s="14"/>
      <c r="Q8" s="43"/>
      <c r="R8" s="14"/>
      <c r="S8" s="106">
        <f t="shared" si="0"/>
        <v>10479.15</v>
      </c>
    </row>
    <row r="9" spans="1:19" x14ac:dyDescent="0.25">
      <c r="A9" s="114">
        <v>44469</v>
      </c>
      <c r="B9" s="100" t="s">
        <v>65</v>
      </c>
      <c r="C9" s="43">
        <v>1762.9</v>
      </c>
      <c r="D9" s="102">
        <v>4.282</v>
      </c>
      <c r="E9" s="43">
        <v>81.52</v>
      </c>
      <c r="F9" s="102">
        <v>0.19800000000000001</v>
      </c>
      <c r="H9" s="43"/>
      <c r="I9" s="43">
        <v>2667.81</v>
      </c>
      <c r="J9" s="14">
        <v>89</v>
      </c>
      <c r="K9" s="43"/>
      <c r="L9" s="102"/>
      <c r="M9" s="43"/>
      <c r="N9" s="14"/>
      <c r="O9" s="43"/>
      <c r="P9" s="14"/>
      <c r="Q9" s="43"/>
      <c r="R9" s="14"/>
      <c r="S9" s="106">
        <f>C9+E9+H9+I9+K9+M9+O9</f>
        <v>4512.2299999999996</v>
      </c>
    </row>
    <row r="10" spans="1:19" ht="15.75" thickBot="1" x14ac:dyDescent="0.3">
      <c r="A10" s="114">
        <v>44500</v>
      </c>
      <c r="B10" s="101" t="s">
        <v>69</v>
      </c>
      <c r="C10" s="55">
        <v>3630.37</v>
      </c>
      <c r="D10" s="103">
        <v>8.8179999999999996</v>
      </c>
      <c r="E10" s="55">
        <v>91.4</v>
      </c>
      <c r="F10" s="103">
        <v>0.222</v>
      </c>
      <c r="G10" s="55">
        <v>1315.6</v>
      </c>
      <c r="H10" s="104">
        <v>44</v>
      </c>
      <c r="I10" s="55">
        <v>2668.43</v>
      </c>
      <c r="J10" s="104">
        <v>89</v>
      </c>
      <c r="K10" s="55"/>
      <c r="L10" s="103"/>
      <c r="M10" s="55"/>
      <c r="N10" s="104"/>
      <c r="O10" s="55"/>
      <c r="P10" s="104"/>
      <c r="Q10" s="55"/>
      <c r="R10" s="104"/>
      <c r="S10" s="106">
        <f t="shared" si="0"/>
        <v>7705.7999999999993</v>
      </c>
    </row>
    <row r="11" spans="1:19" s="36" customFormat="1" ht="16.5" thickTop="1" thickBot="1" x14ac:dyDescent="0.3">
      <c r="A11" s="114">
        <v>44561</v>
      </c>
      <c r="B11" s="115" t="s">
        <v>75</v>
      </c>
      <c r="C11" s="116">
        <v>2327.75</v>
      </c>
      <c r="D11" s="117">
        <v>5.6539999999999999</v>
      </c>
      <c r="E11" s="116">
        <v>101.28</v>
      </c>
      <c r="F11" s="117">
        <v>0.246</v>
      </c>
      <c r="G11" s="116"/>
      <c r="H11" s="118"/>
      <c r="I11" s="116">
        <v>2907.79</v>
      </c>
      <c r="J11" s="118">
        <v>97</v>
      </c>
      <c r="K11" s="116"/>
      <c r="L11" s="117"/>
      <c r="M11" s="116"/>
      <c r="N11" s="118"/>
      <c r="O11" s="116"/>
      <c r="P11" s="118"/>
      <c r="Q11" s="116"/>
      <c r="R11" s="118"/>
      <c r="S11" s="119">
        <f>C11+E11+G11+I11</f>
        <v>5336.82</v>
      </c>
    </row>
    <row r="12" spans="1:19" ht="16.5" thickTop="1" thickBot="1" x14ac:dyDescent="0.3">
      <c r="B12" s="59" t="s">
        <v>28</v>
      </c>
      <c r="C12" s="107">
        <f>SUM(C3:C11)</f>
        <v>20751.329999999998</v>
      </c>
      <c r="D12" s="105">
        <f t="shared" ref="C12:L12" si="1">SUM(D4:D10)</f>
        <v>40.57</v>
      </c>
      <c r="E12" s="107">
        <f>SUM(E3:E11)</f>
        <v>862.93999999999994</v>
      </c>
      <c r="F12" s="105">
        <f t="shared" si="1"/>
        <v>1.67</v>
      </c>
      <c r="G12" s="107">
        <f>SUM(G3:G11)</f>
        <v>5382</v>
      </c>
      <c r="H12" s="108">
        <f t="shared" si="1"/>
        <v>180</v>
      </c>
      <c r="I12" s="107">
        <f>SUM(I3:I11)</f>
        <v>20843.37</v>
      </c>
      <c r="J12" s="108">
        <f t="shared" si="1"/>
        <v>538</v>
      </c>
      <c r="K12" s="107">
        <f t="shared" si="1"/>
        <v>0</v>
      </c>
      <c r="L12" s="105">
        <f t="shared" si="1"/>
        <v>0</v>
      </c>
      <c r="M12" s="107">
        <f>SUM(M3:M10)</f>
        <v>0</v>
      </c>
      <c r="N12" s="108">
        <f>SUM(N3:N10)</f>
        <v>0</v>
      </c>
      <c r="O12" s="107">
        <f>SUM(O3:O10)</f>
        <v>0</v>
      </c>
      <c r="P12" s="108">
        <f>SUM(P3:P10)</f>
        <v>0</v>
      </c>
      <c r="Q12" s="113">
        <f>SUM(Q4:Q10)</f>
        <v>0</v>
      </c>
      <c r="R12" s="108">
        <f>SUM(R4:R10)</f>
        <v>0</v>
      </c>
      <c r="S12" s="93">
        <f>SUM(S3:S11)</f>
        <v>47839.640000000007</v>
      </c>
    </row>
    <row r="13" spans="1:19" ht="15.75" thickTop="1" x14ac:dyDescent="0.25">
      <c r="C13" s="41"/>
      <c r="D13" s="98"/>
      <c r="E13" s="41"/>
      <c r="F13" s="98"/>
      <c r="G13" s="41"/>
      <c r="I13" s="41"/>
      <c r="J13" s="78"/>
      <c r="L13" s="98"/>
      <c r="M13" s="98"/>
      <c r="N13" s="98"/>
      <c r="O13" s="98"/>
      <c r="P13" s="98"/>
      <c r="Q13" s="98"/>
      <c r="R13" s="98"/>
      <c r="S13" s="41"/>
    </row>
    <row r="14" spans="1:19" x14ac:dyDescent="0.25">
      <c r="C14" s="41"/>
      <c r="F14" s="98"/>
      <c r="G14" s="41"/>
      <c r="J14" s="78"/>
      <c r="L14" s="98"/>
      <c r="M14" s="98"/>
      <c r="N14" s="98"/>
      <c r="O14" s="98"/>
      <c r="P14" s="98"/>
      <c r="Q14" s="98"/>
      <c r="R14" s="98"/>
    </row>
    <row r="15" spans="1:19" x14ac:dyDescent="0.25">
      <c r="C15" s="41">
        <f>SUM(C12+E12+G12+I12)</f>
        <v>47839.64</v>
      </c>
      <c r="G15" s="41"/>
      <c r="J15" s="78"/>
      <c r="L15" s="98"/>
      <c r="M15" s="98"/>
      <c r="N15" s="98"/>
      <c r="O15" s="98"/>
      <c r="P15" s="98"/>
      <c r="Q15" s="98"/>
      <c r="R15" s="98"/>
    </row>
    <row r="16" spans="1:19" x14ac:dyDescent="0.25">
      <c r="C16" s="41"/>
      <c r="J16" s="78"/>
      <c r="L16" s="98"/>
      <c r="M16" s="98"/>
      <c r="N16" s="98"/>
      <c r="O16" s="98"/>
      <c r="P16" s="98"/>
      <c r="Q16" s="98"/>
      <c r="R16" s="98"/>
    </row>
    <row r="17" spans="3:18" x14ac:dyDescent="0.25">
      <c r="C17" s="41"/>
      <c r="L17" s="98"/>
      <c r="M17" s="98"/>
      <c r="N17" s="98"/>
      <c r="O17" s="98"/>
      <c r="P17" s="98"/>
      <c r="Q17" s="98"/>
      <c r="R17" s="98"/>
    </row>
    <row r="18" spans="3:18" x14ac:dyDescent="0.25">
      <c r="L18" s="98"/>
      <c r="M18" s="98"/>
      <c r="N18" s="98"/>
      <c r="O18" s="98"/>
      <c r="P18" s="98"/>
      <c r="Q18" s="98"/>
      <c r="R18" s="9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Tříděný odpad</vt:lpstr>
      <vt:lpstr>Komunální odpad</vt:lpstr>
      <vt:lpstr>Využívání sběrných dvorů</vt:lpstr>
      <vt:lpstr>Mobilní svoz odpadu</vt:lpstr>
      <vt:lpstr>Ostatní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Petra Trnková</cp:lastModifiedBy>
  <dcterms:created xsi:type="dcterms:W3CDTF">2020-03-16T19:21:30Z</dcterms:created>
  <dcterms:modified xsi:type="dcterms:W3CDTF">2022-01-31T20:22:33Z</dcterms:modified>
</cp:coreProperties>
</file>